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420" yWindow="315" windowWidth="13395" windowHeight="9720"/>
  </bookViews>
  <sheets>
    <sheet name="Income Expense Projection" sheetId="1" r:id="rId1"/>
    <sheet name="Go comparison" sheetId="2" r:id="rId2"/>
  </sheets>
  <calcPr calcId="145621" concurrentCalc="0"/>
</workbook>
</file>

<file path=xl/calcChain.xml><?xml version="1.0" encoding="utf-8"?>
<calcChain xmlns="http://schemas.openxmlformats.org/spreadsheetml/2006/main">
  <c r="H22" i="2" l="1"/>
  <c r="H18" i="2"/>
  <c r="H16" i="2"/>
  <c r="H15" i="2"/>
  <c r="H14" i="2"/>
  <c r="H13" i="2"/>
  <c r="H12" i="2"/>
  <c r="F18" i="2"/>
  <c r="F16" i="2"/>
  <c r="F15" i="2"/>
  <c r="F14" i="2"/>
  <c r="F13" i="2"/>
  <c r="F12" i="2"/>
  <c r="D18" i="2"/>
  <c r="D16" i="2"/>
  <c r="D15" i="2"/>
  <c r="D14" i="2"/>
  <c r="D13" i="2"/>
  <c r="D12" i="2"/>
  <c r="H9" i="2"/>
  <c r="H20" i="2"/>
  <c r="F9" i="2"/>
  <c r="D9" i="2"/>
  <c r="D20" i="2"/>
  <c r="H6" i="2"/>
  <c r="F6" i="2"/>
  <c r="D6" i="2"/>
  <c r="F20" i="2"/>
  <c r="H21" i="2"/>
  <c r="C42" i="1"/>
  <c r="C37" i="1"/>
  <c r="C24" i="1"/>
  <c r="C13" i="1"/>
  <c r="C8" i="1"/>
  <c r="B42" i="1"/>
  <c r="B37" i="1"/>
  <c r="B13" i="1"/>
  <c r="B8" i="1"/>
  <c r="F21" i="2"/>
  <c r="C44" i="1"/>
  <c r="C46" i="1"/>
  <c r="C47" i="1"/>
  <c r="B24" i="1"/>
  <c r="B44" i="1"/>
  <c r="B46" i="1"/>
  <c r="B47" i="1"/>
</calcChain>
</file>

<file path=xl/sharedStrings.xml><?xml version="1.0" encoding="utf-8"?>
<sst xmlns="http://schemas.openxmlformats.org/spreadsheetml/2006/main" count="91" uniqueCount="78">
  <si>
    <t>Income</t>
  </si>
  <si>
    <t>Notes</t>
  </si>
  <si>
    <t>Addl ticket sales</t>
  </si>
  <si>
    <t>Merchandise Sales</t>
  </si>
  <si>
    <t>Offerings</t>
  </si>
  <si>
    <t>Total Income</t>
  </si>
  <si>
    <t>Expenses</t>
  </si>
  <si>
    <t>Facility Expenses</t>
  </si>
  <si>
    <t>Facility rental</t>
  </si>
  <si>
    <t>Speaker Expenses</t>
  </si>
  <si>
    <t>Chip Brim</t>
  </si>
  <si>
    <t>Attendee Expenses.-Tickets, Hotel, meals, etc.</t>
  </si>
  <si>
    <t>Honeysuckle Inn</t>
  </si>
  <si>
    <t>Talent show prizes</t>
  </si>
  <si>
    <t>Misc Expenses</t>
  </si>
  <si>
    <t>Total Expenses</t>
  </si>
  <si>
    <t xml:space="preserve">Notes: </t>
  </si>
  <si>
    <t>C4C Youth Rally 2013</t>
  </si>
  <si>
    <t>Income &amp; Expense Projection</t>
  </si>
  <si>
    <t>@ 600</t>
  </si>
  <si>
    <t>@ 700</t>
  </si>
  <si>
    <t>Speaker food, gifts, etc.</t>
  </si>
  <si>
    <t>Go Ministries-Travel exps</t>
  </si>
  <si>
    <t>Go Ministries-Honorarium</t>
  </si>
  <si>
    <t>Steve Munds-Honorarium</t>
  </si>
  <si>
    <t>Enterprise Leasing-car rental</t>
  </si>
  <si>
    <t>Other speaker-Travel &amp; Honor.</t>
  </si>
  <si>
    <t>Billye Brim-honorarium</t>
  </si>
  <si>
    <t>Adam Phillipi award</t>
  </si>
  <si>
    <t>Rally Tshirts (@5.50 ea.)</t>
  </si>
  <si>
    <t>Lanyards (@1.20 ea.)</t>
  </si>
  <si>
    <t>Joseph show</t>
  </si>
  <si>
    <t>SDC Admin + 2 meals</t>
  </si>
  <si>
    <t>WW Amin + 1 meal</t>
  </si>
  <si>
    <t>WW Exclusive time</t>
  </si>
  <si>
    <t>Catering- 4 meals @ $7.00 ea.</t>
  </si>
  <si>
    <t>Drinks for meals ($2.00/pp)</t>
  </si>
  <si>
    <t>Labor, gifts</t>
  </si>
  <si>
    <t>Misc.-truck rental, supplies, etc.</t>
  </si>
  <si>
    <t>Registrations (@$375/pp)</t>
  </si>
  <si>
    <t>Net Profit @375.00/pp</t>
  </si>
  <si>
    <t>Net Profit @360.00/pp</t>
  </si>
  <si>
    <t>(73.63/90.44 per person)</t>
  </si>
  <si>
    <t>(58.63/75.44 per person)</t>
  </si>
  <si>
    <t>2012 Net Profit</t>
  </si>
  <si>
    <t>2011 Net Profit</t>
  </si>
  <si>
    <t>2010 Net Profit</t>
  </si>
  <si>
    <t>2009 Net Profit</t>
  </si>
  <si>
    <t>2008 Net Profit</t>
  </si>
  <si>
    <t>2007 Net Profit</t>
  </si>
  <si>
    <t>59.39 per person (583 attended)</t>
  </si>
  <si>
    <t>74.69 per person (739 attended)</t>
  </si>
  <si>
    <t>67.92 per person (598 attended)</t>
  </si>
  <si>
    <t>58.17 per person (596 attended)</t>
  </si>
  <si>
    <t>28.02 per person (487 attended)</t>
  </si>
  <si>
    <t>21.31 per person (523 attended)</t>
  </si>
  <si>
    <t>Table &amp; Chair rental</t>
  </si>
  <si>
    <t>Hotel</t>
  </si>
  <si>
    <t>Tickets</t>
  </si>
  <si>
    <t>SDC Adm</t>
  </si>
  <si>
    <t>SDC meals</t>
  </si>
  <si>
    <t>WW Adm</t>
  </si>
  <si>
    <t>WW meal</t>
  </si>
  <si>
    <t>Joseph</t>
  </si>
  <si>
    <t>Rooms</t>
  </si>
  <si>
    <t>Nights</t>
  </si>
  <si>
    <t>Total</t>
  </si>
  <si>
    <t xml:space="preserve">X </t>
  </si>
  <si>
    <t>Meals</t>
  </si>
  <si>
    <t>Diff</t>
  </si>
  <si>
    <t>Tshirts/Tags</t>
  </si>
  <si>
    <t>Go Ministries</t>
  </si>
  <si>
    <t>Cost Breakdown</t>
  </si>
  <si>
    <t># of People</t>
  </si>
  <si>
    <t>Estimated Cost per Person</t>
  </si>
  <si>
    <t xml:space="preserve"> $ Per</t>
  </si>
  <si>
    <t>This does not consider travel expenses, honorariums, car rental, hospitality</t>
  </si>
  <si>
    <t>or set up &amp; tear down food expenses which would remain about the same.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</si>
</sst>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sz val="11"/>
      <color indexed="8"/>
      <name val="Calibri"/>
      <family val="2"/>
    </font>
    <font>
      <b/>
      <u/>
      <sz val="14"/>
      <color indexed="8"/>
      <name val="Calibri"/>
      <family val="2"/>
    </font>
    <font>
      <b/>
      <u/>
      <sz val="12"/>
      <color indexed="8"/>
      <name val="Calibri"/>
      <family val="2"/>
    </font>
    <font>
      <b/>
      <sz val="12"/>
      <color indexed="8"/>
      <name val="Calibri"/>
      <family val="2"/>
    </font>
    <font>
      <b/>
      <u/>
      <sz val="12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3" fontId="5" fillId="0" borderId="0" xfId="0" applyNumberFormat="1" applyFont="1"/>
    <xf numFmtId="4" fontId="0" fillId="0" borderId="0" xfId="0" applyNumberFormat="1"/>
    <xf numFmtId="3" fontId="0" fillId="0" borderId="0" xfId="0" applyNumberFormat="1"/>
    <xf numFmtId="0" fontId="6" fillId="0" borderId="0" xfId="0" applyFont="1" applyAlignment="1">
      <alignment horizontal="right"/>
    </xf>
    <xf numFmtId="4" fontId="6" fillId="0" borderId="0" xfId="0" applyNumberFormat="1" applyFont="1"/>
    <xf numFmtId="0" fontId="7" fillId="0" borderId="0" xfId="0" applyFont="1"/>
    <xf numFmtId="4" fontId="1" fillId="0" borderId="0" xfId="0" applyNumberFormat="1" applyFont="1"/>
    <xf numFmtId="0" fontId="5" fillId="0" borderId="0" xfId="0" applyFont="1"/>
    <xf numFmtId="0" fontId="8" fillId="0" borderId="0" xfId="0" applyFont="1"/>
    <xf numFmtId="4" fontId="8" fillId="0" borderId="0" xfId="0" applyNumberFormat="1" applyFont="1"/>
    <xf numFmtId="3" fontId="8" fillId="0" borderId="0" xfId="0" applyNumberFormat="1" applyFont="1"/>
    <xf numFmtId="0" fontId="9" fillId="0" borderId="0" xfId="0" applyFont="1"/>
    <xf numFmtId="4" fontId="9" fillId="0" borderId="0" xfId="0" applyNumberFormat="1" applyFont="1"/>
    <xf numFmtId="3" fontId="9" fillId="0" borderId="0" xfId="0" applyNumberFormat="1" applyFont="1"/>
    <xf numFmtId="3" fontId="10" fillId="0" borderId="0" xfId="0" applyNumberFormat="1" applyFont="1"/>
    <xf numFmtId="0" fontId="0" fillId="0" borderId="0" xfId="0" applyAlignment="1">
      <alignment horizontal="right"/>
    </xf>
    <xf numFmtId="4" fontId="0" fillId="0" borderId="0" xfId="0" applyNumberFormat="1" applyFont="1"/>
    <xf numFmtId="0" fontId="1" fillId="0" borderId="0" xfId="0" applyFont="1"/>
    <xf numFmtId="0" fontId="0" fillId="0" borderId="0" xfId="0"/>
    <xf numFmtId="0" fontId="0" fillId="0" borderId="0" xfId="0"/>
    <xf numFmtId="0" fontId="5" fillId="0" borderId="0" xfId="0" quotePrefix="1" applyFont="1" applyAlignment="1">
      <alignment horizontal="center"/>
    </xf>
    <xf numFmtId="3" fontId="11" fillId="0" borderId="0" xfId="0" applyNumberFormat="1" applyFont="1"/>
    <xf numFmtId="0" fontId="12" fillId="0" borderId="0" xfId="0" applyFont="1"/>
    <xf numFmtId="0" fontId="0" fillId="0" borderId="0" xfId="0" quotePrefix="1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0" xfId="0" applyNumberFormat="1" applyAlignment="1">
      <alignment horizontal="right"/>
    </xf>
    <xf numFmtId="3" fontId="1" fillId="0" borderId="0" xfId="0" applyNumberFormat="1" applyFont="1"/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0" fillId="0" borderId="0" xfId="0"/>
    <xf numFmtId="8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workbookViewId="0">
      <selection activeCell="D5" sqref="D5"/>
    </sheetView>
  </sheetViews>
  <sheetFormatPr defaultRowHeight="15" x14ac:dyDescent="0.25"/>
  <cols>
    <col min="1" max="1" width="28.7109375" customWidth="1"/>
    <col min="2" max="2" width="11.7109375" customWidth="1"/>
    <col min="3" max="3" width="11.7109375" style="23" customWidth="1"/>
    <col min="4" max="4" width="35.140625" bestFit="1" customWidth="1"/>
  </cols>
  <sheetData>
    <row r="1" spans="1:4" ht="18.75" x14ac:dyDescent="0.3">
      <c r="A1" s="1" t="s">
        <v>17</v>
      </c>
      <c r="B1" s="1" t="s">
        <v>18</v>
      </c>
      <c r="D1" s="1"/>
    </row>
    <row r="2" spans="1:4" x14ac:dyDescent="0.25">
      <c r="A2" s="2"/>
      <c r="B2" s="3"/>
      <c r="C2" s="3"/>
    </row>
    <row r="3" spans="1:4" ht="18.75" x14ac:dyDescent="0.3">
      <c r="A3" s="4" t="s">
        <v>0</v>
      </c>
      <c r="B3" s="25" t="s">
        <v>19</v>
      </c>
      <c r="C3" s="25" t="s">
        <v>20</v>
      </c>
      <c r="D3" s="5" t="s">
        <v>1</v>
      </c>
    </row>
    <row r="4" spans="1:4" x14ac:dyDescent="0.25">
      <c r="A4" s="23" t="s">
        <v>39</v>
      </c>
      <c r="B4" s="6">
        <v>206250</v>
      </c>
      <c r="C4" s="6">
        <v>243750</v>
      </c>
    </row>
    <row r="5" spans="1:4" x14ac:dyDescent="0.25">
      <c r="A5" t="s">
        <v>2</v>
      </c>
      <c r="B5" s="6">
        <v>600</v>
      </c>
      <c r="C5" s="6">
        <v>700</v>
      </c>
      <c r="D5" s="7"/>
    </row>
    <row r="6" spans="1:4" x14ac:dyDescent="0.25">
      <c r="A6" t="s">
        <v>3</v>
      </c>
      <c r="B6" s="6">
        <v>0</v>
      </c>
      <c r="C6" s="6">
        <v>0</v>
      </c>
      <c r="D6" s="7"/>
    </row>
    <row r="7" spans="1:4" x14ac:dyDescent="0.25">
      <c r="A7" t="s">
        <v>4</v>
      </c>
      <c r="B7" s="6">
        <v>6000</v>
      </c>
      <c r="C7" s="6">
        <v>7000</v>
      </c>
      <c r="D7" s="7"/>
    </row>
    <row r="8" spans="1:4" ht="15.75" x14ac:dyDescent="0.25">
      <c r="A8" s="8" t="s">
        <v>5</v>
      </c>
      <c r="B8" s="9">
        <f>SUM(B4:B7)</f>
        <v>212850</v>
      </c>
      <c r="C8" s="9">
        <f>SUM(C4:C7)</f>
        <v>251450</v>
      </c>
      <c r="D8" s="7"/>
    </row>
    <row r="9" spans="1:4" ht="18.75" x14ac:dyDescent="0.3">
      <c r="A9" s="4" t="s">
        <v>6</v>
      </c>
      <c r="B9" s="6"/>
      <c r="C9" s="6"/>
    </row>
    <row r="10" spans="1:4" ht="15.75" x14ac:dyDescent="0.25">
      <c r="A10" s="10" t="s">
        <v>7</v>
      </c>
      <c r="B10" s="6"/>
      <c r="C10" s="6"/>
    </row>
    <row r="11" spans="1:4" x14ac:dyDescent="0.25">
      <c r="A11" s="23" t="s">
        <v>8</v>
      </c>
      <c r="B11" s="6">
        <v>12000</v>
      </c>
      <c r="C11" s="6">
        <v>12000</v>
      </c>
    </row>
    <row r="12" spans="1:4" x14ac:dyDescent="0.25">
      <c r="A12" s="23" t="s">
        <v>56</v>
      </c>
      <c r="B12" s="6">
        <v>800</v>
      </c>
      <c r="C12" s="6">
        <v>800</v>
      </c>
    </row>
    <row r="13" spans="1:4" x14ac:dyDescent="0.25">
      <c r="B13" s="11">
        <f>SUM(B11:B12)</f>
        <v>12800</v>
      </c>
      <c r="C13" s="11">
        <f>SUM(C11:C12)</f>
        <v>12800</v>
      </c>
    </row>
    <row r="14" spans="1:4" ht="15.75" x14ac:dyDescent="0.25">
      <c r="A14" s="12" t="s">
        <v>9</v>
      </c>
      <c r="B14" s="6"/>
      <c r="C14" s="6"/>
    </row>
    <row r="15" spans="1:4" x14ac:dyDescent="0.25">
      <c r="A15" s="23" t="s">
        <v>22</v>
      </c>
      <c r="B15" s="6">
        <v>1800</v>
      </c>
      <c r="C15" s="6">
        <v>1800</v>
      </c>
    </row>
    <row r="16" spans="1:4" x14ac:dyDescent="0.25">
      <c r="A16" s="23" t="s">
        <v>23</v>
      </c>
      <c r="B16" s="6">
        <v>3000</v>
      </c>
      <c r="C16" s="6">
        <v>3000</v>
      </c>
      <c r="D16" s="7"/>
    </row>
    <row r="17" spans="1:4" x14ac:dyDescent="0.25">
      <c r="A17" s="23" t="s">
        <v>24</v>
      </c>
      <c r="B17" s="6">
        <v>3000</v>
      </c>
      <c r="C17" s="6">
        <v>3000</v>
      </c>
      <c r="D17" s="7"/>
    </row>
    <row r="18" spans="1:4" x14ac:dyDescent="0.25">
      <c r="A18" s="13" t="s">
        <v>25</v>
      </c>
      <c r="B18" s="14">
        <v>400</v>
      </c>
      <c r="C18" s="14">
        <v>400</v>
      </c>
      <c r="D18" s="15"/>
    </row>
    <row r="19" spans="1:4" x14ac:dyDescent="0.25">
      <c r="A19" s="23" t="s">
        <v>26</v>
      </c>
      <c r="B19" s="6">
        <v>3500</v>
      </c>
      <c r="C19" s="6">
        <v>3500</v>
      </c>
      <c r="D19" s="7"/>
    </row>
    <row r="20" spans="1:4" x14ac:dyDescent="0.25">
      <c r="A20" t="s">
        <v>10</v>
      </c>
      <c r="B20" s="6">
        <v>5500</v>
      </c>
      <c r="C20" s="6">
        <v>5500</v>
      </c>
      <c r="D20" s="7"/>
    </row>
    <row r="21" spans="1:4" x14ac:dyDescent="0.25">
      <c r="A21" s="23" t="s">
        <v>27</v>
      </c>
      <c r="B21" s="6">
        <v>2000</v>
      </c>
      <c r="C21" s="6">
        <v>2000</v>
      </c>
      <c r="D21" s="7"/>
    </row>
    <row r="22" spans="1:4" x14ac:dyDescent="0.25">
      <c r="A22" s="16" t="s">
        <v>21</v>
      </c>
      <c r="B22" s="17">
        <v>500</v>
      </c>
      <c r="C22" s="17">
        <v>500</v>
      </c>
      <c r="D22" s="18"/>
    </row>
    <row r="23" spans="1:4" x14ac:dyDescent="0.25">
      <c r="A23" s="23" t="s">
        <v>28</v>
      </c>
      <c r="B23" s="6">
        <v>500</v>
      </c>
      <c r="C23" s="6">
        <v>500</v>
      </c>
    </row>
    <row r="24" spans="1:4" x14ac:dyDescent="0.25">
      <c r="B24" s="11">
        <f>SUM(B15:B23)</f>
        <v>20200</v>
      </c>
      <c r="C24" s="11">
        <f>SUM(C15:C23)</f>
        <v>20200</v>
      </c>
      <c r="D24" s="7"/>
    </row>
    <row r="25" spans="1:4" ht="15.75" x14ac:dyDescent="0.25">
      <c r="A25" s="12" t="s">
        <v>11</v>
      </c>
      <c r="B25" s="6"/>
      <c r="C25" s="6"/>
    </row>
    <row r="26" spans="1:4" x14ac:dyDescent="0.25">
      <c r="A26" s="13" t="s">
        <v>30</v>
      </c>
      <c r="B26" s="14">
        <v>720</v>
      </c>
      <c r="C26" s="14">
        <v>840</v>
      </c>
      <c r="D26" s="13"/>
    </row>
    <row r="27" spans="1:4" x14ac:dyDescent="0.25">
      <c r="A27" s="23" t="s">
        <v>29</v>
      </c>
      <c r="B27" s="6">
        <v>3300</v>
      </c>
      <c r="C27" s="6">
        <v>3850</v>
      </c>
    </row>
    <row r="28" spans="1:4" x14ac:dyDescent="0.25">
      <c r="A28" s="23" t="s">
        <v>31</v>
      </c>
      <c r="B28" s="6">
        <v>15700</v>
      </c>
      <c r="C28" s="6">
        <v>18200</v>
      </c>
    </row>
    <row r="29" spans="1:4" x14ac:dyDescent="0.25">
      <c r="A29" s="23" t="s">
        <v>32</v>
      </c>
      <c r="B29" s="6">
        <v>33500</v>
      </c>
      <c r="C29" s="6">
        <v>38900</v>
      </c>
    </row>
    <row r="30" spans="1:4" x14ac:dyDescent="0.25">
      <c r="A30" s="13" t="s">
        <v>33</v>
      </c>
      <c r="B30" s="14">
        <v>18500</v>
      </c>
      <c r="C30" s="14">
        <v>21500</v>
      </c>
      <c r="D30" s="15"/>
    </row>
    <row r="31" spans="1:4" s="23" customFormat="1" x14ac:dyDescent="0.25">
      <c r="A31" s="23" t="s">
        <v>34</v>
      </c>
      <c r="B31" s="6">
        <v>3000</v>
      </c>
      <c r="C31" s="6">
        <v>3000</v>
      </c>
    </row>
    <row r="32" spans="1:4" x14ac:dyDescent="0.25">
      <c r="A32" t="s">
        <v>12</v>
      </c>
      <c r="B32" s="6">
        <v>33600</v>
      </c>
      <c r="C32" s="6">
        <v>38500</v>
      </c>
    </row>
    <row r="33" spans="1:4" x14ac:dyDescent="0.25">
      <c r="A33" s="13" t="s">
        <v>35</v>
      </c>
      <c r="B33" s="14">
        <v>16800</v>
      </c>
      <c r="C33" s="14">
        <v>19600</v>
      </c>
      <c r="D33" s="13"/>
    </row>
    <row r="34" spans="1:4" x14ac:dyDescent="0.25">
      <c r="A34" s="13" t="s">
        <v>36</v>
      </c>
      <c r="B34" s="6">
        <v>1200</v>
      </c>
      <c r="C34" s="6">
        <v>1400</v>
      </c>
    </row>
    <row r="35" spans="1:4" x14ac:dyDescent="0.25">
      <c r="A35" s="13" t="s">
        <v>13</v>
      </c>
      <c r="B35" s="6">
        <v>850</v>
      </c>
      <c r="C35" s="6">
        <v>850</v>
      </c>
      <c r="D35" s="13"/>
    </row>
    <row r="36" spans="1:4" x14ac:dyDescent="0.25">
      <c r="A36" s="13"/>
      <c r="B36" s="6"/>
      <c r="C36" s="6"/>
      <c r="D36" s="13"/>
    </row>
    <row r="37" spans="1:4" x14ac:dyDescent="0.25">
      <c r="B37" s="11">
        <f>SUM(B26:B36)</f>
        <v>127170</v>
      </c>
      <c r="C37" s="11">
        <f>SUM(C26:C36)</f>
        <v>146640</v>
      </c>
    </row>
    <row r="38" spans="1:4" ht="15.75" x14ac:dyDescent="0.25">
      <c r="A38" s="12" t="s">
        <v>14</v>
      </c>
      <c r="B38" s="6"/>
      <c r="C38" s="6"/>
    </row>
    <row r="39" spans="1:4" x14ac:dyDescent="0.25">
      <c r="A39" s="13" t="s">
        <v>37</v>
      </c>
      <c r="B39" s="6">
        <v>6000</v>
      </c>
      <c r="C39" s="6">
        <v>6000</v>
      </c>
      <c r="D39" s="13"/>
    </row>
    <row r="40" spans="1:4" x14ac:dyDescent="0.25">
      <c r="A40" s="13" t="s">
        <v>38</v>
      </c>
      <c r="B40" s="17">
        <v>2500</v>
      </c>
      <c r="C40" s="17">
        <v>2500</v>
      </c>
      <c r="D40" s="13"/>
    </row>
    <row r="41" spans="1:4" x14ac:dyDescent="0.25">
      <c r="A41" s="16"/>
      <c r="B41" s="17"/>
      <c r="C41" s="17"/>
      <c r="D41" s="16"/>
    </row>
    <row r="42" spans="1:4" x14ac:dyDescent="0.25">
      <c r="B42" s="11">
        <f>SUM(B39:B41)</f>
        <v>8500</v>
      </c>
      <c r="C42" s="11">
        <f>SUM(C39:C41)</f>
        <v>8500</v>
      </c>
    </row>
    <row r="43" spans="1:4" x14ac:dyDescent="0.25">
      <c r="B43" s="11"/>
      <c r="C43" s="11"/>
    </row>
    <row r="44" spans="1:4" ht="15.75" x14ac:dyDescent="0.25">
      <c r="A44" s="8" t="s">
        <v>15</v>
      </c>
      <c r="B44" s="9">
        <f>+B13+B24+B37+B42</f>
        <v>168670</v>
      </c>
      <c r="C44" s="9">
        <f>+C13+C24+C37+C42</f>
        <v>188140</v>
      </c>
      <c r="D44" s="7"/>
    </row>
    <row r="45" spans="1:4" x14ac:dyDescent="0.25">
      <c r="B45" s="6"/>
      <c r="C45" s="6"/>
      <c r="D45" s="7"/>
    </row>
    <row r="46" spans="1:4" ht="15.75" x14ac:dyDescent="0.25">
      <c r="A46" s="8" t="s">
        <v>40</v>
      </c>
      <c r="B46" s="9">
        <f>+B8-B44</f>
        <v>44180</v>
      </c>
      <c r="C46" s="9">
        <f>+C8-C44</f>
        <v>63310</v>
      </c>
      <c r="D46" s="26" t="s">
        <v>42</v>
      </c>
    </row>
    <row r="47" spans="1:4" s="23" customFormat="1" ht="15.75" x14ac:dyDescent="0.25">
      <c r="A47" s="8" t="s">
        <v>41</v>
      </c>
      <c r="B47" s="9">
        <f>+B46-9000</f>
        <v>35180</v>
      </c>
      <c r="C47" s="9">
        <f>+C46-10500</f>
        <v>52810</v>
      </c>
      <c r="D47" s="26" t="s">
        <v>43</v>
      </c>
    </row>
    <row r="48" spans="1:4" s="23" customFormat="1" ht="15.75" x14ac:dyDescent="0.25">
      <c r="A48" s="8"/>
      <c r="B48" s="9"/>
      <c r="C48" s="9"/>
      <c r="D48" s="19"/>
    </row>
    <row r="49" spans="1:4" x14ac:dyDescent="0.25">
      <c r="A49" s="20" t="s">
        <v>44</v>
      </c>
      <c r="B49" s="21">
        <v>34669</v>
      </c>
      <c r="C49" s="21"/>
      <c r="D49" s="27" t="s">
        <v>53</v>
      </c>
    </row>
    <row r="50" spans="1:4" s="23" customFormat="1" x14ac:dyDescent="0.25">
      <c r="A50" s="20" t="s">
        <v>45</v>
      </c>
      <c r="B50" s="21">
        <v>40681.919999999998</v>
      </c>
      <c r="C50" s="21"/>
      <c r="D50" s="27" t="s">
        <v>52</v>
      </c>
    </row>
    <row r="51" spans="1:4" s="23" customFormat="1" x14ac:dyDescent="0.25">
      <c r="A51" s="20" t="s">
        <v>46</v>
      </c>
      <c r="B51" s="21">
        <v>55194.85</v>
      </c>
      <c r="C51" s="21"/>
      <c r="D51" s="27" t="s">
        <v>51</v>
      </c>
    </row>
    <row r="52" spans="1:4" s="23" customFormat="1" x14ac:dyDescent="0.25">
      <c r="A52" s="20" t="s">
        <v>47</v>
      </c>
      <c r="B52" s="21">
        <v>34622.370000000003</v>
      </c>
      <c r="C52" s="21"/>
      <c r="D52" s="27" t="s">
        <v>50</v>
      </c>
    </row>
    <row r="53" spans="1:4" s="23" customFormat="1" x14ac:dyDescent="0.25">
      <c r="A53" s="20" t="s">
        <v>48</v>
      </c>
      <c r="B53" s="21">
        <v>13645.89</v>
      </c>
      <c r="C53" s="21"/>
      <c r="D53" s="27" t="s">
        <v>54</v>
      </c>
    </row>
    <row r="54" spans="1:4" s="23" customFormat="1" x14ac:dyDescent="0.25">
      <c r="A54" s="20" t="s">
        <v>49</v>
      </c>
      <c r="B54" s="21">
        <v>11144</v>
      </c>
      <c r="C54" s="21"/>
      <c r="D54" s="27" t="s">
        <v>55</v>
      </c>
    </row>
    <row r="55" spans="1:4" s="23" customFormat="1" x14ac:dyDescent="0.25">
      <c r="A55" s="20"/>
      <c r="B55" s="21"/>
      <c r="C55" s="21"/>
    </row>
    <row r="56" spans="1:4" x14ac:dyDescent="0.25">
      <c r="A56" s="22" t="s">
        <v>16</v>
      </c>
      <c r="B56" s="11"/>
      <c r="C56" s="11"/>
      <c r="D56" s="22"/>
    </row>
    <row r="57" spans="1:4" x14ac:dyDescent="0.25">
      <c r="A57" s="36"/>
      <c r="B57" s="36"/>
      <c r="C57" s="36"/>
      <c r="D57" s="36"/>
    </row>
    <row r="58" spans="1:4" x14ac:dyDescent="0.25">
      <c r="A58" s="37"/>
      <c r="B58" s="37"/>
      <c r="C58" s="37"/>
      <c r="D58" s="37"/>
    </row>
    <row r="59" spans="1:4" x14ac:dyDescent="0.25">
      <c r="A59" s="37"/>
      <c r="B59" s="37"/>
      <c r="C59" s="37"/>
      <c r="D59" s="37"/>
    </row>
    <row r="60" spans="1:4" x14ac:dyDescent="0.25">
      <c r="A60" s="36"/>
      <c r="B60" s="36"/>
      <c r="C60" s="36"/>
      <c r="D60" s="36"/>
    </row>
    <row r="61" spans="1:4" x14ac:dyDescent="0.25">
      <c r="A61" s="36"/>
      <c r="B61" s="36"/>
      <c r="C61" s="36"/>
      <c r="D61" s="36"/>
    </row>
    <row r="62" spans="1:4" x14ac:dyDescent="0.25">
      <c r="A62" s="36"/>
      <c r="B62" s="36"/>
      <c r="C62" s="36"/>
      <c r="D62" s="36"/>
    </row>
    <row r="63" spans="1:4" x14ac:dyDescent="0.25">
      <c r="A63" s="36"/>
      <c r="B63" s="36"/>
      <c r="C63" s="36"/>
      <c r="D63" s="36"/>
    </row>
    <row r="64" spans="1:4" x14ac:dyDescent="0.25">
      <c r="A64" s="36"/>
      <c r="B64" s="36"/>
      <c r="C64" s="36"/>
      <c r="D64" s="36"/>
    </row>
    <row r="65" spans="1:4" x14ac:dyDescent="0.25">
      <c r="A65" s="36"/>
      <c r="B65" s="36"/>
      <c r="C65" s="36"/>
      <c r="D65" s="36"/>
    </row>
    <row r="66" spans="1:4" x14ac:dyDescent="0.25">
      <c r="A66" s="36"/>
      <c r="B66" s="36"/>
      <c r="C66" s="36"/>
      <c r="D66" s="36"/>
    </row>
  </sheetData>
  <mergeCells count="10">
    <mergeCell ref="A63:D63"/>
    <mergeCell ref="A64:D64"/>
    <mergeCell ref="A65:D65"/>
    <mergeCell ref="A66:D66"/>
    <mergeCell ref="A57:D57"/>
    <mergeCell ref="A58:D58"/>
    <mergeCell ref="A59:D59"/>
    <mergeCell ref="A60:D60"/>
    <mergeCell ref="A61:D61"/>
    <mergeCell ref="A62:D6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opLeftCell="A3" workbookViewId="0">
      <selection activeCell="B20" sqref="B20"/>
    </sheetView>
  </sheetViews>
  <sheetFormatPr defaultRowHeight="15" x14ac:dyDescent="0.25"/>
  <cols>
    <col min="1" max="1" width="12.140625" customWidth="1"/>
  </cols>
  <sheetData>
    <row r="1" spans="1:8" x14ac:dyDescent="0.25">
      <c r="A1" s="22" t="s">
        <v>71</v>
      </c>
      <c r="C1" s="22" t="s">
        <v>72</v>
      </c>
    </row>
    <row r="2" spans="1:8" x14ac:dyDescent="0.25">
      <c r="A2" s="22"/>
    </row>
    <row r="3" spans="1:8" x14ac:dyDescent="0.25">
      <c r="A3" s="22" t="s">
        <v>73</v>
      </c>
      <c r="B3" s="28"/>
      <c r="C3" s="30"/>
      <c r="D3" s="30">
        <v>25</v>
      </c>
      <c r="E3" s="30"/>
      <c r="F3" s="30">
        <v>20</v>
      </c>
      <c r="G3" s="30"/>
      <c r="H3" s="30">
        <v>15</v>
      </c>
    </row>
    <row r="4" spans="1:8" s="24" customFormat="1" x14ac:dyDescent="0.25">
      <c r="A4" s="22" t="s">
        <v>57</v>
      </c>
      <c r="B4" s="28"/>
      <c r="C4" s="30"/>
      <c r="D4" s="30"/>
      <c r="E4" s="30"/>
      <c r="F4" s="30"/>
      <c r="G4" s="30"/>
      <c r="H4" s="30"/>
    </row>
    <row r="5" spans="1:8" s="24" customFormat="1" x14ac:dyDescent="0.25">
      <c r="A5" s="34" t="s">
        <v>65</v>
      </c>
      <c r="B5" s="34" t="s">
        <v>75</v>
      </c>
      <c r="C5" s="34" t="s">
        <v>64</v>
      </c>
      <c r="D5" s="34" t="s">
        <v>66</v>
      </c>
      <c r="E5" s="34" t="s">
        <v>64</v>
      </c>
      <c r="F5" s="34" t="s">
        <v>66</v>
      </c>
      <c r="G5" s="34" t="s">
        <v>64</v>
      </c>
      <c r="H5" s="34" t="s">
        <v>66</v>
      </c>
    </row>
    <row r="6" spans="1:8" x14ac:dyDescent="0.25">
      <c r="A6" s="29">
        <v>5</v>
      </c>
      <c r="B6" s="31">
        <v>52</v>
      </c>
      <c r="C6" s="29">
        <v>7</v>
      </c>
      <c r="D6" s="7">
        <f>+A6*B6*C6</f>
        <v>1820</v>
      </c>
      <c r="E6" s="29">
        <v>6</v>
      </c>
      <c r="F6" s="7">
        <f>+A6*B6*E6</f>
        <v>1560</v>
      </c>
      <c r="G6" s="29">
        <v>5</v>
      </c>
      <c r="H6" s="7">
        <f>+A6*B6*G6</f>
        <v>1300</v>
      </c>
    </row>
    <row r="7" spans="1:8" x14ac:dyDescent="0.25">
      <c r="B7" s="7"/>
      <c r="D7" s="7"/>
      <c r="F7" s="7"/>
      <c r="H7" s="7"/>
    </row>
    <row r="8" spans="1:8" x14ac:dyDescent="0.25">
      <c r="A8" s="22" t="s">
        <v>70</v>
      </c>
      <c r="B8" s="34" t="s">
        <v>75</v>
      </c>
      <c r="C8" s="22"/>
      <c r="D8" s="35" t="s">
        <v>66</v>
      </c>
      <c r="E8" s="34"/>
      <c r="F8" s="35" t="s">
        <v>66</v>
      </c>
      <c r="G8" s="34"/>
      <c r="H8" s="35" t="s">
        <v>66</v>
      </c>
    </row>
    <row r="9" spans="1:8" x14ac:dyDescent="0.25">
      <c r="B9" s="31">
        <v>7</v>
      </c>
      <c r="D9" s="32">
        <f>+B9*D3</f>
        <v>175</v>
      </c>
      <c r="E9" s="20"/>
      <c r="F9" s="32">
        <f>+B9*F3</f>
        <v>140</v>
      </c>
      <c r="G9" s="20"/>
      <c r="H9" s="32">
        <f>+B9*H3</f>
        <v>105</v>
      </c>
    </row>
    <row r="10" spans="1:8" s="24" customFormat="1" x14ac:dyDescent="0.25">
      <c r="B10" s="7"/>
      <c r="D10" s="7"/>
      <c r="F10" s="7"/>
      <c r="H10" s="7"/>
    </row>
    <row r="11" spans="1:8" x14ac:dyDescent="0.25">
      <c r="A11" s="22" t="s">
        <v>58</v>
      </c>
      <c r="B11" s="34" t="s">
        <v>75</v>
      </c>
      <c r="C11" s="34" t="s">
        <v>67</v>
      </c>
      <c r="D11" s="35" t="s">
        <v>66</v>
      </c>
      <c r="E11" s="22"/>
      <c r="F11" s="35" t="s">
        <v>66</v>
      </c>
      <c r="G11" s="22"/>
      <c r="H11" s="35" t="s">
        <v>66</v>
      </c>
    </row>
    <row r="12" spans="1:8" x14ac:dyDescent="0.25">
      <c r="A12" t="s">
        <v>59</v>
      </c>
      <c r="B12" s="31">
        <v>34.5</v>
      </c>
      <c r="C12" s="29"/>
      <c r="D12" s="7">
        <f>+B12*D3</f>
        <v>862.5</v>
      </c>
      <c r="F12" s="7">
        <f>+B12*F3</f>
        <v>690</v>
      </c>
      <c r="H12" s="7">
        <f>+B12*H3</f>
        <v>517.5</v>
      </c>
    </row>
    <row r="13" spans="1:8" x14ac:dyDescent="0.25">
      <c r="A13" t="s">
        <v>60</v>
      </c>
      <c r="B13" s="31">
        <v>11.95</v>
      </c>
      <c r="C13" s="29">
        <v>2</v>
      </c>
      <c r="D13" s="7">
        <f>+B13*C13*D3</f>
        <v>597.5</v>
      </c>
      <c r="F13" s="7">
        <f>+B13*C13*F3</f>
        <v>478</v>
      </c>
      <c r="H13" s="7">
        <f>+B13*C13*H3</f>
        <v>358.5</v>
      </c>
    </row>
    <row r="14" spans="1:8" x14ac:dyDescent="0.25">
      <c r="A14" t="s">
        <v>61</v>
      </c>
      <c r="B14" s="31">
        <v>24.44</v>
      </c>
      <c r="C14" s="29"/>
      <c r="D14" s="7">
        <f>+B14*D3</f>
        <v>611</v>
      </c>
      <c r="F14" s="7">
        <f>+B14*F3</f>
        <v>488.8</v>
      </c>
      <c r="H14" s="7">
        <f>+B14*H3</f>
        <v>366.6</v>
      </c>
    </row>
    <row r="15" spans="1:8" x14ac:dyDescent="0.25">
      <c r="A15" t="s">
        <v>62</v>
      </c>
      <c r="B15" s="31">
        <v>9.3000000000000007</v>
      </c>
      <c r="C15" s="29"/>
      <c r="D15" s="7">
        <f>+B15*D3</f>
        <v>232.50000000000003</v>
      </c>
      <c r="F15" s="7">
        <f>+B15*F3</f>
        <v>186</v>
      </c>
      <c r="H15" s="7">
        <f>+B15*H3</f>
        <v>139.5</v>
      </c>
    </row>
    <row r="16" spans="1:8" x14ac:dyDescent="0.25">
      <c r="A16" t="s">
        <v>63</v>
      </c>
      <c r="B16" s="31">
        <v>36.549999999999997</v>
      </c>
      <c r="C16" s="29"/>
      <c r="D16" s="7">
        <f>+B16*D3</f>
        <v>913.74999999999989</v>
      </c>
      <c r="F16" s="7">
        <f>+B16*F3</f>
        <v>731</v>
      </c>
      <c r="H16" s="7">
        <f>+B16*H3</f>
        <v>548.25</v>
      </c>
    </row>
    <row r="17" spans="1:8" x14ac:dyDescent="0.25">
      <c r="B17" s="31"/>
      <c r="C17" s="29"/>
      <c r="D17" s="7"/>
      <c r="F17" s="7"/>
      <c r="H17" s="7"/>
    </row>
    <row r="18" spans="1:8" x14ac:dyDescent="0.25">
      <c r="A18" t="s">
        <v>68</v>
      </c>
      <c r="B18" s="31">
        <v>7</v>
      </c>
      <c r="C18" s="29">
        <v>4</v>
      </c>
      <c r="D18" s="7">
        <f>+B18*C18*D3</f>
        <v>700</v>
      </c>
      <c r="F18" s="7">
        <f>+B18*C18*F3</f>
        <v>560</v>
      </c>
      <c r="H18" s="7">
        <f>+B18*C18*H3</f>
        <v>420</v>
      </c>
    </row>
    <row r="19" spans="1:8" x14ac:dyDescent="0.25">
      <c r="B19" s="7"/>
      <c r="D19" s="7"/>
      <c r="F19" s="7"/>
      <c r="H19" s="7"/>
    </row>
    <row r="20" spans="1:8" x14ac:dyDescent="0.25">
      <c r="B20" s="7"/>
      <c r="C20" s="22" t="s">
        <v>66</v>
      </c>
      <c r="D20" s="33">
        <f>SUM(D6:D18)</f>
        <v>5912.25</v>
      </c>
      <c r="E20" s="22"/>
      <c r="F20" s="33">
        <f>SUM(F6:F18)</f>
        <v>4833.8</v>
      </c>
      <c r="G20" s="22"/>
      <c r="H20" s="33">
        <f>SUM(H6:H18)</f>
        <v>3755.35</v>
      </c>
    </row>
    <row r="21" spans="1:8" x14ac:dyDescent="0.25">
      <c r="B21" s="7"/>
      <c r="C21" s="22" t="s">
        <v>69</v>
      </c>
      <c r="D21" s="33"/>
      <c r="E21" s="22"/>
      <c r="F21" s="33">
        <f>+D20-F20</f>
        <v>1078.4499999999998</v>
      </c>
      <c r="G21" s="22"/>
      <c r="H21" s="33">
        <f>+F20-H20</f>
        <v>1078.4500000000003</v>
      </c>
    </row>
    <row r="22" spans="1:8" x14ac:dyDescent="0.25">
      <c r="A22" s="22"/>
      <c r="B22" s="33"/>
      <c r="D22" s="7"/>
      <c r="F22" s="7"/>
      <c r="H22" s="33">
        <f>+D20-H20</f>
        <v>2156.9</v>
      </c>
    </row>
    <row r="23" spans="1:8" x14ac:dyDescent="0.25">
      <c r="A23" s="22" t="s">
        <v>74</v>
      </c>
      <c r="B23" s="33"/>
      <c r="C23" s="22"/>
      <c r="D23" s="33"/>
      <c r="F23" s="33"/>
      <c r="H23" s="33">
        <v>216</v>
      </c>
    </row>
    <row r="24" spans="1:8" x14ac:dyDescent="0.25">
      <c r="F24" s="7"/>
      <c r="H24" s="7"/>
    </row>
    <row r="25" spans="1:8" x14ac:dyDescent="0.25">
      <c r="A25" t="s">
        <v>76</v>
      </c>
      <c r="F25" s="7"/>
    </row>
    <row r="26" spans="1:8" x14ac:dyDescent="0.25">
      <c r="A26" t="s">
        <v>77</v>
      </c>
      <c r="F26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Income Expense Projection</vt:lpstr>
      <vt:lpstr>Go comparison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Lofland</dc:creator>
  <cp:lastModifiedBy>Sue Lofland</cp:lastModifiedBy>
  <cp:lastPrinted>2013-03-28T21:19:38Z</cp:lastPrinted>
  <dcterms:created xsi:type="dcterms:W3CDTF">2012-09-12T16:28:02Z</dcterms:created>
  <dcterms:modified xsi:type="dcterms:W3CDTF">2013-03-28T21:19:49Z</dcterms:modified>
</cp:coreProperties>
</file>